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社保补贴" sheetId="2" r:id="rId1"/>
    <sheet name="比例" sheetId="3" r:id="rId2"/>
  </sheets>
  <calcPr calcId="144525" fullPrecision="0"/>
</workbook>
</file>

<file path=xl/sharedStrings.xml><?xml version="1.0" encoding="utf-8"?>
<sst xmlns="http://schemas.openxmlformats.org/spreadsheetml/2006/main" count="27">
  <si>
    <t>附件２:</t>
  </si>
  <si>
    <t>2016年第2次政府购买基层公共服务岗位社会保险补贴资金分配表</t>
  </si>
  <si>
    <t>单位：万元</t>
  </si>
  <si>
    <t>序号</t>
  </si>
  <si>
    <t>市别</t>
  </si>
  <si>
    <t>第1次预拨金额</t>
  </si>
  <si>
    <t>第2次预拨金额</t>
  </si>
  <si>
    <t>太原</t>
  </si>
  <si>
    <t>大同</t>
  </si>
  <si>
    <t>阳泉</t>
  </si>
  <si>
    <t>长治</t>
  </si>
  <si>
    <t>晋城</t>
  </si>
  <si>
    <t>朔州</t>
  </si>
  <si>
    <t>晋中</t>
  </si>
  <si>
    <t>运城</t>
  </si>
  <si>
    <t>忻州</t>
  </si>
  <si>
    <t>临汾</t>
  </si>
  <si>
    <t>吕梁</t>
  </si>
  <si>
    <t>合计</t>
  </si>
  <si>
    <t>第1次</t>
  </si>
  <si>
    <t>第2次测算</t>
  </si>
  <si>
    <t>第2次结果</t>
  </si>
  <si>
    <t>差值</t>
  </si>
  <si>
    <t>岗位工资</t>
  </si>
  <si>
    <t>社保补贴</t>
  </si>
  <si>
    <t>体检费</t>
  </si>
  <si>
    <t>结余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</si>
</sst>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华文中宋"/>
      <charset val="134"/>
    </font>
    <font>
      <b/>
      <sz val="16"/>
      <name val="华文中宋"/>
      <charset val="134"/>
    </font>
    <font>
      <sz val="12"/>
      <name val="仿宋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Alignment="1">
      <alignment horizontal="center" vertical="center"/>
    </xf>
    <xf numFmtId="0" fontId="1" fillId="0" borderId="0" xfId="50"/>
    <xf numFmtId="176" fontId="1" fillId="0" borderId="0" xfId="50" applyNumberFormat="1" applyFill="1"/>
    <xf numFmtId="0" fontId="2" fillId="0" borderId="0" xfId="50" applyFont="1" applyAlignment="1">
      <alignment horizontal="left" vertical="center"/>
    </xf>
    <xf numFmtId="0" fontId="2" fillId="0" borderId="0" xfId="50" applyFont="1" applyAlignment="1">
      <alignment vertical="center"/>
    </xf>
    <xf numFmtId="0" fontId="3" fillId="0" borderId="0" xfId="50" applyFont="1" applyAlignment="1">
      <alignment horizontal="center" vertical="center" wrapText="1"/>
    </xf>
    <xf numFmtId="176" fontId="3" fillId="0" borderId="0" xfId="50" applyNumberFormat="1" applyFont="1" applyFill="1" applyAlignment="1">
      <alignment horizontal="center" vertical="center" wrapText="1"/>
    </xf>
    <xf numFmtId="0" fontId="4" fillId="0" borderId="0" xfId="50" applyFont="1" applyAlignment="1">
      <alignment horizontal="center" vertical="center"/>
    </xf>
    <xf numFmtId="176" fontId="5" fillId="0" borderId="0" xfId="50" applyNumberFormat="1" applyFont="1" applyFill="1" applyAlignment="1">
      <alignment horizontal="right" vertic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/>
    </xf>
    <xf numFmtId="0" fontId="1" fillId="0" borderId="1" xfId="50" applyBorder="1" applyAlignment="1">
      <alignment horizontal="center"/>
    </xf>
    <xf numFmtId="0" fontId="1" fillId="0" borderId="1" xfId="50" applyFont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176" fontId="1" fillId="0" borderId="1" xfId="50" applyNumberFormat="1" applyFill="1" applyBorder="1" applyAlignment="1">
      <alignment horizontal="center"/>
    </xf>
    <xf numFmtId="0" fontId="5" fillId="0" borderId="0" xfId="50" applyFont="1" applyBorder="1" applyAlignment="1">
      <alignment horizontal="left" wrapText="1"/>
    </xf>
    <xf numFmtId="0" fontId="5" fillId="0" borderId="0" xfId="50" applyFont="1" applyBorder="1" applyAlignment="1">
      <alignment horizontal="left"/>
    </xf>
    <xf numFmtId="0" fontId="5" fillId="0" borderId="0" xfId="50" applyFont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tabSelected="1" workbookViewId="0">
      <selection activeCell="A1" sqref="A1:B1"/>
    </sheetView>
  </sheetViews>
  <sheetFormatPr defaultColWidth="9" defaultRowHeight="14.25" outlineLevelCol="3"/>
  <cols>
    <col min="1" max="1" width="9" style="3"/>
    <col min="2" max="2" width="24.625" style="3" customWidth="1"/>
    <col min="3" max="3" width="34.25" style="3" customWidth="1"/>
    <col min="4" max="4" width="39" style="4" customWidth="1"/>
    <col min="5" max="16384" width="9" style="3"/>
  </cols>
  <sheetData>
    <row r="1" ht="39.75" customHeight="1" spans="1:3">
      <c r="A1" s="5" t="s">
        <v>0</v>
      </c>
      <c r="B1" s="5"/>
      <c r="C1" s="6"/>
    </row>
    <row r="2" ht="25.5" customHeight="1" spans="1:4">
      <c r="A2" s="7" t="s">
        <v>1</v>
      </c>
      <c r="B2" s="7"/>
      <c r="C2" s="7"/>
      <c r="D2" s="7"/>
    </row>
    <row r="3" ht="9" customHeight="1" spans="2:4">
      <c r="B3" s="7"/>
      <c r="C3" s="7"/>
      <c r="D3" s="8"/>
    </row>
    <row r="4" ht="21" customHeight="1" spans="2:4">
      <c r="B4" s="9"/>
      <c r="C4" s="9"/>
      <c r="D4" s="10" t="s">
        <v>2</v>
      </c>
    </row>
    <row r="5" s="2" customFormat="1" ht="19.5" customHeight="1" spans="1:4">
      <c r="A5" s="11" t="s">
        <v>3</v>
      </c>
      <c r="B5" s="12" t="s">
        <v>4</v>
      </c>
      <c r="C5" s="13" t="s">
        <v>5</v>
      </c>
      <c r="D5" s="13" t="s">
        <v>6</v>
      </c>
    </row>
    <row r="6" ht="19.5" customHeight="1" spans="1:4">
      <c r="A6" s="14">
        <v>1</v>
      </c>
      <c r="B6" s="15" t="s">
        <v>7</v>
      </c>
      <c r="C6" s="16">
        <v>841.5</v>
      </c>
      <c r="D6" s="17">
        <f>ROUND(2972/4450.5*C6,2)</f>
        <v>561.95</v>
      </c>
    </row>
    <row r="7" ht="19.5" customHeight="1" spans="1:4">
      <c r="A7" s="14">
        <v>2</v>
      </c>
      <c r="B7" s="15" t="s">
        <v>8</v>
      </c>
      <c r="C7" s="16">
        <v>627.53</v>
      </c>
      <c r="D7" s="17">
        <f t="shared" ref="D7:D16" si="0">ROUND(2972/4450.5*C7,2)</f>
        <v>419.06</v>
      </c>
    </row>
    <row r="8" ht="19.5" customHeight="1" spans="1:4">
      <c r="A8" s="14">
        <v>3</v>
      </c>
      <c r="B8" s="15" t="s">
        <v>9</v>
      </c>
      <c r="C8" s="16">
        <v>201.4</v>
      </c>
      <c r="D8" s="17">
        <f t="shared" si="0"/>
        <v>134.49</v>
      </c>
    </row>
    <row r="9" ht="19.5" customHeight="1" spans="1:4">
      <c r="A9" s="14">
        <v>4</v>
      </c>
      <c r="B9" s="15" t="s">
        <v>10</v>
      </c>
      <c r="C9" s="16">
        <v>309.35</v>
      </c>
      <c r="D9" s="17">
        <f t="shared" si="0"/>
        <v>206.58</v>
      </c>
    </row>
    <row r="10" ht="19.5" customHeight="1" spans="1:4">
      <c r="A10" s="14">
        <v>5</v>
      </c>
      <c r="B10" s="15" t="s">
        <v>11</v>
      </c>
      <c r="C10" s="16">
        <v>250.75</v>
      </c>
      <c r="D10" s="17">
        <f t="shared" si="0"/>
        <v>167.45</v>
      </c>
    </row>
    <row r="11" ht="19.5" customHeight="1" spans="1:4">
      <c r="A11" s="14">
        <v>6</v>
      </c>
      <c r="B11" s="15" t="s">
        <v>12</v>
      </c>
      <c r="C11" s="16">
        <v>225.68</v>
      </c>
      <c r="D11" s="17">
        <f t="shared" si="0"/>
        <v>150.71</v>
      </c>
    </row>
    <row r="12" ht="19.5" customHeight="1" spans="1:4">
      <c r="A12" s="14">
        <v>7</v>
      </c>
      <c r="B12" s="15" t="s">
        <v>13</v>
      </c>
      <c r="C12" s="16">
        <v>389.16</v>
      </c>
      <c r="D12" s="17">
        <f t="shared" si="0"/>
        <v>259.88</v>
      </c>
    </row>
    <row r="13" ht="19.5" customHeight="1" spans="1:4">
      <c r="A13" s="14">
        <v>8</v>
      </c>
      <c r="B13" s="15" t="s">
        <v>14</v>
      </c>
      <c r="C13" s="16">
        <v>356.72</v>
      </c>
      <c r="D13" s="17">
        <f t="shared" si="0"/>
        <v>238.21</v>
      </c>
    </row>
    <row r="14" ht="19.5" customHeight="1" spans="1:4">
      <c r="A14" s="14">
        <v>9</v>
      </c>
      <c r="B14" s="15" t="s">
        <v>15</v>
      </c>
      <c r="C14" s="16">
        <v>451.46</v>
      </c>
      <c r="D14" s="17">
        <f t="shared" si="0"/>
        <v>301.48</v>
      </c>
    </row>
    <row r="15" ht="19.5" customHeight="1" spans="1:4">
      <c r="A15" s="14">
        <v>10</v>
      </c>
      <c r="B15" s="15" t="s">
        <v>16</v>
      </c>
      <c r="C15" s="16">
        <v>343.65</v>
      </c>
      <c r="D15" s="17">
        <f t="shared" si="0"/>
        <v>229.49</v>
      </c>
    </row>
    <row r="16" ht="19.5" customHeight="1" spans="1:4">
      <c r="A16" s="14">
        <v>11</v>
      </c>
      <c r="B16" s="15" t="s">
        <v>17</v>
      </c>
      <c r="C16" s="16">
        <v>453.04</v>
      </c>
      <c r="D16" s="17">
        <f t="shared" si="0"/>
        <v>302.54</v>
      </c>
    </row>
    <row r="17" ht="19.5" customHeight="1" spans="1:4">
      <c r="A17" s="14">
        <v>12</v>
      </c>
      <c r="B17" s="15" t="s">
        <v>18</v>
      </c>
      <c r="C17" s="16">
        <f>SUM(C6:C16)</f>
        <v>4450.24</v>
      </c>
      <c r="D17" s="17">
        <f>SUM(D6:D16)</f>
        <v>2971.84</v>
      </c>
    </row>
    <row r="18" ht="36.75" customHeight="1" spans="2:4">
      <c r="B18" s="18"/>
      <c r="C18" s="18"/>
      <c r="D18" s="19"/>
    </row>
    <row r="19" ht="36.75" customHeight="1" spans="2:4">
      <c r="B19" s="20"/>
      <c r="C19" s="20"/>
      <c r="D19" s="20"/>
    </row>
  </sheetData>
  <mergeCells count="3">
    <mergeCell ref="A1:B1"/>
    <mergeCell ref="A2:D2"/>
    <mergeCell ref="B18:D19"/>
  </mergeCells>
  <printOptions horizontalCentered="1" verticalCentered="1"/>
  <pageMargins left="0.75" right="0.75" top="0.979861111111111" bottom="0.97986111111111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F7"/>
  <sheetViews>
    <sheetView workbookViewId="0">
      <selection activeCell="E5" sqref="E5"/>
    </sheetView>
  </sheetViews>
  <sheetFormatPr defaultColWidth="9" defaultRowHeight="13.5" outlineLevelRow="6" outlineLevelCol="5"/>
  <cols>
    <col min="4" max="6" width="12.25" customWidth="1"/>
  </cols>
  <sheetData>
    <row r="3" ht="29.25" customHeight="1" spans="3:6">
      <c r="C3" s="1" t="s">
        <v>19</v>
      </c>
      <c r="D3" s="1" t="s">
        <v>20</v>
      </c>
      <c r="E3" s="1" t="s">
        <v>21</v>
      </c>
      <c r="F3" s="1" t="s">
        <v>22</v>
      </c>
    </row>
    <row r="4" ht="25.5" customHeight="1" spans="2:5">
      <c r="B4" t="s">
        <v>23</v>
      </c>
      <c r="C4">
        <v>5814.04</v>
      </c>
      <c r="D4">
        <f>$C$7*C4/($C$4+$C$5)</f>
        <v>3882.87296893693</v>
      </c>
      <c r="E4" t="e">
        <f>#REF!</f>
        <v>#REF!</v>
      </c>
    </row>
    <row r="5" ht="25.5" customHeight="1" spans="2:5">
      <c r="B5" t="s">
        <v>24</v>
      </c>
      <c r="C5">
        <v>4450.24</v>
      </c>
      <c r="D5">
        <f>$C$7*C5/($C$4+$C$5)</f>
        <v>2972.06703106307</v>
      </c>
      <c r="E5">
        <f>社保补贴!D17</f>
        <v>2971.84</v>
      </c>
    </row>
    <row r="6" ht="25.5" customHeight="1" spans="2:3">
      <c r="B6" t="s">
        <v>25</v>
      </c>
      <c r="C6">
        <v>699.2</v>
      </c>
    </row>
    <row r="7" ht="25.5" customHeight="1" spans="2:6">
      <c r="B7" s="1" t="s">
        <v>26</v>
      </c>
      <c r="C7">
        <v>6854.94</v>
      </c>
      <c r="E7" t="e">
        <f>SUM(E4:E5)</f>
        <v>#REF!</v>
      </c>
      <c r="F7" t="e">
        <f>E7-C7</f>
        <v>#REF!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社保补贴</vt:lpstr>
      <vt:lpstr>比例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2016-09-28T10:05:00Z</dcterms:created>
  <cp:lastPrinted>2016-10-08T02:13:00Z</cp:lastPrinted>
  <dcterms:modified xsi:type="dcterms:W3CDTF">2016-12-05T10:25:00Z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